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SM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0.0000"/>
    <numFmt numFmtId="167" formatCode="0.000"/>
  </numFmts>
  <fonts count="13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ontserrat"/>
      <b val="1"/>
      <color rgb="00041E42"/>
      <sz val="8.5"/>
    </font>
    <font>
      <name val="IBM Plex Mono"/>
      <color rgb="00041E42"/>
      <sz val="9"/>
    </font>
    <font>
      <name val="Montserrat"/>
      <b val="1"/>
      <color rgb="00041E42"/>
      <sz val="9"/>
    </font>
    <font>
      <name val="IBM Plex Mono"/>
      <b val="1"/>
      <color rgb="00C50E1F"/>
      <sz val="9"/>
    </font>
    <font>
      <name val="Montserrat"/>
      <b val="1"/>
      <color rgb="00FFFFFF"/>
      <sz val="8"/>
    </font>
    <font>
      <name val="IBM Plex Mono"/>
      <b val="1"/>
      <color rgb="00041E42"/>
      <sz val="9"/>
    </font>
    <font>
      <name val="Mulish"/>
      <i val="1"/>
      <color rgb="005A5346"/>
      <sz val="9"/>
    </font>
  </fonts>
  <fills count="7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E8ECF2"/>
      </patternFill>
    </fill>
    <fill>
      <patternFill patternType="solid">
        <fgColor rgb="00FAF8F5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4" fillId="0" borderId="0" applyAlignment="1" pivotButton="0" quotePrefix="0" xfId="0">
      <alignment vertical="center"/>
    </xf>
    <xf numFmtId="0" fontId="6" fillId="3" borderId="3" applyAlignment="1" pivotButton="0" quotePrefix="0" xfId="0">
      <alignment horizontal="left" vertical="center" wrapText="1" indent="1"/>
    </xf>
    <xf numFmtId="3" fontId="7" fillId="4" borderId="4" applyAlignment="1" pivotButton="0" quotePrefix="0" xfId="0">
      <alignment horizontal="center" vertical="center"/>
    </xf>
    <xf numFmtId="0" fontId="8" fillId="5" borderId="3" applyAlignment="1" pivotButton="0" quotePrefix="0" xfId="0">
      <alignment horizontal="left" vertical="center" wrapText="1" indent="1"/>
    </xf>
    <xf numFmtId="164" fontId="9" fillId="5" borderId="3" applyAlignment="1" pivotButton="0" quotePrefix="0" xfId="0">
      <alignment horizontal="center" vertical="center"/>
    </xf>
    <xf numFmtId="0" fontId="10" fillId="2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/>
    </xf>
    <xf numFmtId="0" fontId="5" fillId="4" borderId="3" applyAlignment="1" pivotButton="0" quotePrefix="0" xfId="0">
      <alignment vertical="center" indent="1"/>
    </xf>
    <xf numFmtId="164" fontId="7" fillId="4" borderId="4" applyAlignment="1" pivotButton="0" quotePrefix="0" xfId="0">
      <alignment horizontal="center" vertical="center"/>
    </xf>
    <xf numFmtId="1" fontId="7" fillId="4" borderId="4" applyAlignment="1" pivotButton="0" quotePrefix="0" xfId="0">
      <alignment horizontal="center" vertical="center"/>
    </xf>
    <xf numFmtId="9" fontId="7" fillId="4" borderId="4" applyAlignment="1" pivotButton="0" quotePrefix="0" xfId="0">
      <alignment horizontal="center" vertical="center"/>
    </xf>
    <xf numFmtId="165" fontId="7" fillId="4" borderId="4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2" fontId="7" fillId="5" borderId="3" applyAlignment="1" pivotButton="0" quotePrefix="0" xfId="0">
      <alignment horizontal="center" vertical="center"/>
    </xf>
    <xf numFmtId="166" fontId="7" fillId="5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center" vertical="center"/>
    </xf>
    <xf numFmtId="0" fontId="5" fillId="6" borderId="3" applyAlignment="1" pivotButton="0" quotePrefix="0" xfId="0">
      <alignment vertical="center" indent="1"/>
    </xf>
    <xf numFmtId="0" fontId="5" fillId="5" borderId="3" applyAlignment="1" pivotButton="0" quotePrefix="0" xfId="0">
      <alignment horizontal="left" vertical="center"/>
    </xf>
    <xf numFmtId="0" fontId="8" fillId="5" borderId="3" applyAlignment="1" pivotButton="0" quotePrefix="0" xfId="0">
      <alignment horizontal="right" vertical="center"/>
    </xf>
    <xf numFmtId="164" fontId="11" fillId="5" borderId="3" applyAlignment="1" pivotButton="0" quotePrefix="0" xfId="0">
      <alignment horizontal="center" vertical="center"/>
    </xf>
    <xf numFmtId="1" fontId="11" fillId="5" borderId="3" applyAlignment="1" pivotButton="0" quotePrefix="0" xfId="0">
      <alignment horizontal="center" vertical="center"/>
    </xf>
    <xf numFmtId="3" fontId="11" fillId="5" borderId="3" applyAlignment="1" pivotButton="0" quotePrefix="0" xfId="0">
      <alignment horizontal="center" vertical="center"/>
    </xf>
    <xf numFmtId="2" fontId="11" fillId="5" borderId="3" applyAlignment="1" pivotButton="0" quotePrefix="0" xfId="0">
      <alignment horizontal="center" vertical="center"/>
    </xf>
    <xf numFmtId="167" fontId="11" fillId="5" borderId="3" applyAlignment="1" pivotButton="0" quotePrefix="0" xfId="0">
      <alignment horizontal="center" vertical="center"/>
    </xf>
    <xf numFmtId="0" fontId="8" fillId="3" borderId="3" applyAlignment="1" pivotButton="0" quotePrefix="0" xfId="0">
      <alignment horizontal="left" vertical="center" wrapText="1" indent="1"/>
    </xf>
    <xf numFmtId="167" fontId="9" fillId="5" borderId="3" applyAlignment="1" pivotButton="0" quotePrefix="0" xfId="0">
      <alignment horizontal="center" vertical="center"/>
    </xf>
    <xf numFmtId="0" fontId="12" fillId="3" borderId="0" applyAlignment="1" pivotButton="0" quotePrefix="0" xfId="0">
      <alignment vertical="top" wrapText="1" indent="1"/>
    </xf>
    <xf numFmtId="2" fontId="9" fillId="5" borderId="3" applyAlignment="1" pivotButton="0" quotePrefix="0" xfId="0">
      <alignment horizontal="center" vertical="center"/>
    </xf>
    <xf numFmtId="10" fontId="9" fillId="5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762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M3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1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3" customWidth="1" min="11" max="11"/>
    <col width="13" customWidth="1" min="12" max="12"/>
    <col width="26" customWidth="1" min="13" max="13"/>
  </cols>
  <sheetData>
    <row r="1" ht="26" customHeight="1">
      <c r="A1" s="1" t="inlineStr">
        <is>
          <t xml:space="preserve">        DF CONSULTING          Value Stream Map — Data Sheet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13" customHeight="1">
      <c r="A3" s="3" t="inlineStr">
        <is>
          <t>DFC-LT-09  ·  The numbers behind the map. Collect at the process, on one pass, in the direction the product flows.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5" customHeight="1"/>
    <row r="5" ht="30" customHeight="1">
      <c r="A5" s="5" t="inlineStr">
        <is>
          <t>Walk the stream backwards from the customer and collect the data yourself. Cycle time is machine-to-machine on one piece. Lead time is how long a part waits plus how long it runs — the gap between them is the whole opportunity.</t>
        </is>
      </c>
    </row>
    <row r="7" ht="15" customHeight="1">
      <c r="A7" s="6" t="inlineStr">
        <is>
          <t>VALUE STREAM / FAMILY</t>
        </is>
      </c>
      <c r="B7" s="7" t="n"/>
      <c r="C7" s="7" t="n"/>
      <c r="D7" s="7" t="n"/>
      <c r="E7" s="7" t="n"/>
      <c r="F7" s="6" t="inlineStr">
        <is>
          <t>MAPPED BY</t>
        </is>
      </c>
      <c r="G7" s="7" t="n"/>
      <c r="H7" s="7" t="n"/>
      <c r="I7" s="7" t="n"/>
      <c r="J7" s="6" t="inlineStr">
        <is>
          <t>DATE</t>
        </is>
      </c>
      <c r="K7" s="7" t="n"/>
      <c r="L7" s="7" t="n"/>
      <c r="M7" s="7" t="n"/>
    </row>
    <row r="8" ht="20" customHeight="1">
      <c r="A8" s="8" t="n"/>
      <c r="B8" s="9" t="n"/>
      <c r="C8" s="9" t="n"/>
      <c r="D8" s="9" t="n"/>
      <c r="E8" s="9" t="n"/>
      <c r="F8" s="8" t="n"/>
      <c r="G8" s="9" t="n"/>
      <c r="H8" s="9" t="n"/>
      <c r="I8" s="9" t="n"/>
      <c r="J8" s="8" t="n"/>
      <c r="K8" s="9" t="n"/>
      <c r="L8" s="9" t="n"/>
      <c r="M8" s="9" t="n"/>
    </row>
    <row r="9" ht="16" customHeight="1">
      <c r="A9" s="10" t="inlineStr">
        <is>
          <t>CUSTOMER DEMAND</t>
        </is>
      </c>
    </row>
    <row r="10" ht="19" customHeight="1">
      <c r="B10" s="11" t="inlineStr">
        <is>
          <t>Customer demand per day (pcs)</t>
        </is>
      </c>
      <c r="C10" s="12" t="n">
        <v>0</v>
      </c>
    </row>
    <row r="11" ht="19" customHeight="1">
      <c r="B11" s="11" t="inlineStr">
        <is>
          <t>Available work time per day (sec)</t>
        </is>
      </c>
      <c r="C11" s="12" t="n">
        <v>27000</v>
      </c>
    </row>
    <row r="12" ht="22" customHeight="1">
      <c r="B12" s="13" t="inlineStr">
        <is>
          <t>TAKT TIME (sec / pc)</t>
        </is>
      </c>
      <c r="C12" s="14">
        <f>IF(C10=0,"",C11/C10)</f>
        <v/>
      </c>
    </row>
    <row r="14" ht="16" customHeight="1">
      <c r="A14" s="10" t="inlineStr">
        <is>
          <t>PROCESS DATA</t>
        </is>
      </c>
    </row>
    <row r="15" ht="32" customHeight="1">
      <c r="A15" s="15" t="inlineStr">
        <is>
          <t>#</t>
        </is>
      </c>
      <c r="B15" s="15" t="inlineStr">
        <is>
          <t>Process step</t>
        </is>
      </c>
      <c r="C15" s="15" t="inlineStr">
        <is>
          <t>Cycle time (s)</t>
        </is>
      </c>
      <c r="D15" s="15" t="inlineStr">
        <is>
          <t>Changeover (min)</t>
        </is>
      </c>
      <c r="E15" s="15" t="inlineStr">
        <is>
          <t>Uptime %</t>
        </is>
      </c>
      <c r="F15" s="15" t="inlineStr">
        <is>
          <t>Operators</t>
        </is>
      </c>
      <c r="G15" s="15" t="inlineStr">
        <is>
          <t>Shifts</t>
        </is>
      </c>
      <c r="H15" s="15" t="inlineStr">
        <is>
          <t>Scrap %</t>
        </is>
      </c>
      <c r="I15" s="15" t="inlineStr">
        <is>
          <t>Batch / EPE</t>
        </is>
      </c>
      <c r="J15" s="15" t="inlineStr">
        <is>
          <t>Inventory after (pcs)</t>
        </is>
      </c>
      <c r="K15" s="15" t="inlineStr">
        <is>
          <t>Inventory (days)</t>
        </is>
      </c>
      <c r="L15" s="15" t="inlineStr">
        <is>
          <t>Process time (days)</t>
        </is>
      </c>
      <c r="M15" s="15" t="inlineStr">
        <is>
          <t>Notes</t>
        </is>
      </c>
    </row>
    <row r="16" ht="20" customHeight="1">
      <c r="A16" s="16" t="n">
        <v>1</v>
      </c>
      <c r="B16" s="17" t="n"/>
      <c r="C16" s="18" t="n"/>
      <c r="D16" s="19" t="n"/>
      <c r="E16" s="20" t="n"/>
      <c r="F16" s="19" t="n"/>
      <c r="G16" s="19" t="n"/>
      <c r="H16" s="21" t="n"/>
      <c r="I16" s="22" t="n"/>
      <c r="J16" s="12" t="n"/>
      <c r="K16" s="23">
        <f>IF(OR(J16="",$C$10=0),"",J16/$C$10)</f>
        <v/>
      </c>
      <c r="L16" s="24">
        <f>IF(OR(C16="",$C$10=0),"",C16/86400)</f>
        <v/>
      </c>
      <c r="M16" s="17" t="n"/>
    </row>
    <row r="17" ht="20" customHeight="1">
      <c r="A17" s="25" t="n">
        <v>2</v>
      </c>
      <c r="B17" s="26" t="n"/>
      <c r="C17" s="18" t="n"/>
      <c r="D17" s="19" t="n"/>
      <c r="E17" s="20" t="n"/>
      <c r="F17" s="19" t="n"/>
      <c r="G17" s="19" t="n"/>
      <c r="H17" s="21" t="n"/>
      <c r="I17" s="22" t="n"/>
      <c r="J17" s="12" t="n"/>
      <c r="K17" s="23">
        <f>IF(OR(J17="",$C$10=0),"",J17/$C$10)</f>
        <v/>
      </c>
      <c r="L17" s="24">
        <f>IF(OR(C17="",$C$10=0),"",C17/86400)</f>
        <v/>
      </c>
      <c r="M17" s="26" t="n"/>
    </row>
    <row r="18" ht="20" customHeight="1">
      <c r="A18" s="16" t="n">
        <v>3</v>
      </c>
      <c r="B18" s="17" t="n"/>
      <c r="C18" s="18" t="n"/>
      <c r="D18" s="19" t="n"/>
      <c r="E18" s="20" t="n"/>
      <c r="F18" s="19" t="n"/>
      <c r="G18" s="19" t="n"/>
      <c r="H18" s="21" t="n"/>
      <c r="I18" s="22" t="n"/>
      <c r="J18" s="12" t="n"/>
      <c r="K18" s="23">
        <f>IF(OR(J18="",$C$10=0),"",J18/$C$10)</f>
        <v/>
      </c>
      <c r="L18" s="24">
        <f>IF(OR(C18="",$C$10=0),"",C18/86400)</f>
        <v/>
      </c>
      <c r="M18" s="17" t="n"/>
    </row>
    <row r="19" ht="20" customHeight="1">
      <c r="A19" s="25" t="n">
        <v>4</v>
      </c>
      <c r="B19" s="26" t="n"/>
      <c r="C19" s="18" t="n"/>
      <c r="D19" s="19" t="n"/>
      <c r="E19" s="20" t="n"/>
      <c r="F19" s="19" t="n"/>
      <c r="G19" s="19" t="n"/>
      <c r="H19" s="21" t="n"/>
      <c r="I19" s="22" t="n"/>
      <c r="J19" s="12" t="n"/>
      <c r="K19" s="23">
        <f>IF(OR(J19="",$C$10=0),"",J19/$C$10)</f>
        <v/>
      </c>
      <c r="L19" s="24">
        <f>IF(OR(C19="",$C$10=0),"",C19/86400)</f>
        <v/>
      </c>
      <c r="M19" s="26" t="n"/>
    </row>
    <row r="20" ht="20" customHeight="1">
      <c r="A20" s="16" t="n">
        <v>5</v>
      </c>
      <c r="B20" s="17" t="n"/>
      <c r="C20" s="18" t="n"/>
      <c r="D20" s="19" t="n"/>
      <c r="E20" s="20" t="n"/>
      <c r="F20" s="19" t="n"/>
      <c r="G20" s="19" t="n"/>
      <c r="H20" s="21" t="n"/>
      <c r="I20" s="22" t="n"/>
      <c r="J20" s="12" t="n"/>
      <c r="K20" s="23">
        <f>IF(OR(J20="",$C$10=0),"",J20/$C$10)</f>
        <v/>
      </c>
      <c r="L20" s="24">
        <f>IF(OR(C20="",$C$10=0),"",C20/86400)</f>
        <v/>
      </c>
      <c r="M20" s="17" t="n"/>
    </row>
    <row r="21" ht="20" customHeight="1">
      <c r="A21" s="25" t="n">
        <v>6</v>
      </c>
      <c r="B21" s="26" t="n"/>
      <c r="C21" s="18" t="n"/>
      <c r="D21" s="19" t="n"/>
      <c r="E21" s="20" t="n"/>
      <c r="F21" s="19" t="n"/>
      <c r="G21" s="19" t="n"/>
      <c r="H21" s="21" t="n"/>
      <c r="I21" s="22" t="n"/>
      <c r="J21" s="12" t="n"/>
      <c r="K21" s="23">
        <f>IF(OR(J21="",$C$10=0),"",J21/$C$10)</f>
        <v/>
      </c>
      <c r="L21" s="24">
        <f>IF(OR(C21="",$C$10=0),"",C21/86400)</f>
        <v/>
      </c>
      <c r="M21" s="26" t="n"/>
    </row>
    <row r="22" ht="20" customHeight="1">
      <c r="A22" s="16" t="n">
        <v>7</v>
      </c>
      <c r="B22" s="17" t="n"/>
      <c r="C22" s="18" t="n"/>
      <c r="D22" s="19" t="n"/>
      <c r="E22" s="20" t="n"/>
      <c r="F22" s="19" t="n"/>
      <c r="G22" s="19" t="n"/>
      <c r="H22" s="21" t="n"/>
      <c r="I22" s="22" t="n"/>
      <c r="J22" s="12" t="n"/>
      <c r="K22" s="23">
        <f>IF(OR(J22="",$C$10=0),"",J22/$C$10)</f>
        <v/>
      </c>
      <c r="L22" s="24">
        <f>IF(OR(C22="",$C$10=0),"",C22/86400)</f>
        <v/>
      </c>
      <c r="M22" s="17" t="n"/>
    </row>
    <row r="23" ht="20" customHeight="1">
      <c r="A23" s="25" t="n">
        <v>8</v>
      </c>
      <c r="B23" s="26" t="n"/>
      <c r="C23" s="18" t="n"/>
      <c r="D23" s="19" t="n"/>
      <c r="E23" s="20" t="n"/>
      <c r="F23" s="19" t="n"/>
      <c r="G23" s="19" t="n"/>
      <c r="H23" s="21" t="n"/>
      <c r="I23" s="22" t="n"/>
      <c r="J23" s="12" t="n"/>
      <c r="K23" s="23">
        <f>IF(OR(J23="",$C$10=0),"",J23/$C$10)</f>
        <v/>
      </c>
      <c r="L23" s="24">
        <f>IF(OR(C23="",$C$10=0),"",C23/86400)</f>
        <v/>
      </c>
      <c r="M23" s="26" t="n"/>
    </row>
    <row r="24" ht="20" customHeight="1">
      <c r="A24" s="16" t="n">
        <v>9</v>
      </c>
      <c r="B24" s="17" t="n"/>
      <c r="C24" s="18" t="n"/>
      <c r="D24" s="19" t="n"/>
      <c r="E24" s="20" t="n"/>
      <c r="F24" s="19" t="n"/>
      <c r="G24" s="19" t="n"/>
      <c r="H24" s="21" t="n"/>
      <c r="I24" s="22" t="n"/>
      <c r="J24" s="12" t="n"/>
      <c r="K24" s="23">
        <f>IF(OR(J24="",$C$10=0),"",J24/$C$10)</f>
        <v/>
      </c>
      <c r="L24" s="24">
        <f>IF(OR(C24="",$C$10=0),"",C24/86400)</f>
        <v/>
      </c>
      <c r="M24" s="17" t="n"/>
    </row>
    <row r="25" ht="20" customHeight="1">
      <c r="A25" s="25" t="n">
        <v>10</v>
      </c>
      <c r="B25" s="26" t="n"/>
      <c r="C25" s="18" t="n"/>
      <c r="D25" s="19" t="n"/>
      <c r="E25" s="20" t="n"/>
      <c r="F25" s="19" t="n"/>
      <c r="G25" s="19" t="n"/>
      <c r="H25" s="21" t="n"/>
      <c r="I25" s="22" t="n"/>
      <c r="J25" s="12" t="n"/>
      <c r="K25" s="23">
        <f>IF(OR(J25="",$C$10=0),"",J25/$C$10)</f>
        <v/>
      </c>
      <c r="L25" s="24">
        <f>IF(OR(C25="",$C$10=0),"",C25/86400)</f>
        <v/>
      </c>
      <c r="M25" s="26" t="n"/>
    </row>
    <row r="26" ht="20" customHeight="1">
      <c r="A26" s="16" t="n">
        <v>11</v>
      </c>
      <c r="B26" s="17" t="n"/>
      <c r="C26" s="18" t="n"/>
      <c r="D26" s="19" t="n"/>
      <c r="E26" s="20" t="n"/>
      <c r="F26" s="19" t="n"/>
      <c r="G26" s="19" t="n"/>
      <c r="H26" s="21" t="n"/>
      <c r="I26" s="22" t="n"/>
      <c r="J26" s="12" t="n"/>
      <c r="K26" s="23">
        <f>IF(OR(J26="",$C$10=0),"",J26/$C$10)</f>
        <v/>
      </c>
      <c r="L26" s="24">
        <f>IF(OR(C26="",$C$10=0),"",C26/86400)</f>
        <v/>
      </c>
      <c r="M26" s="17" t="n"/>
    </row>
    <row r="27" ht="20" customHeight="1">
      <c r="A27" s="25" t="n">
        <v>12</v>
      </c>
      <c r="B27" s="26" t="n"/>
      <c r="C27" s="18" t="n"/>
      <c r="D27" s="19" t="n"/>
      <c r="E27" s="20" t="n"/>
      <c r="F27" s="19" t="n"/>
      <c r="G27" s="19" t="n"/>
      <c r="H27" s="21" t="n"/>
      <c r="I27" s="22" t="n"/>
      <c r="J27" s="12" t="n"/>
      <c r="K27" s="23">
        <f>IF(OR(J27="",$C$10=0),"",J27/$C$10)</f>
        <v/>
      </c>
      <c r="L27" s="24">
        <f>IF(OR(C27="",$C$10=0),"",C27/86400)</f>
        <v/>
      </c>
      <c r="M27" s="26" t="n"/>
    </row>
    <row r="28" ht="22" customHeight="1">
      <c r="A28" s="27" t="n"/>
      <c r="B28" s="28" t="inlineStr">
        <is>
          <t>TOTALS</t>
        </is>
      </c>
      <c r="C28" s="29">
        <f>SUM(C16:C27)</f>
        <v/>
      </c>
      <c r="D28" s="27" t="n"/>
      <c r="E28" s="27" t="n"/>
      <c r="F28" s="30">
        <f>SUM(F16:F27)</f>
        <v/>
      </c>
      <c r="G28" s="27" t="n"/>
      <c r="H28" s="27" t="n"/>
      <c r="I28" s="27" t="n"/>
      <c r="J28" s="31">
        <f>SUM(J16:J27)</f>
        <v/>
      </c>
      <c r="K28" s="32">
        <f>SUM(K16:K27)</f>
        <v/>
      </c>
      <c r="L28" s="33">
        <f>SUM(L16:L27)</f>
        <v/>
      </c>
      <c r="M28" s="27" t="n"/>
    </row>
    <row r="30" ht="16" customHeight="1">
      <c r="A30" s="10" t="inlineStr">
        <is>
          <t>SUMMARY — THE NUMBER THAT MATTERS</t>
        </is>
      </c>
    </row>
    <row r="31" ht="20" customHeight="1">
      <c r="B31" s="34" t="inlineStr">
        <is>
          <t>Total value-adding time (days)</t>
        </is>
      </c>
      <c r="C31" s="35">
        <f>L28</f>
        <v/>
      </c>
      <c r="E31" s="36" t="inlineStr">
        <is>
          <t>Process cycle efficiency under 5% is normal for a first map and is not a failure — it is the size of the prize. Attack the inventory days first: they are almost always the largest block of lead time and the cheapest to remove.</t>
        </is>
      </c>
    </row>
    <row r="32" ht="20" customHeight="1">
      <c r="B32" s="34" t="inlineStr">
        <is>
          <t>Total lead time (days)</t>
        </is>
      </c>
      <c r="C32" s="37">
        <f>K28+L28</f>
        <v/>
      </c>
    </row>
    <row r="33" ht="20" customHeight="1">
      <c r="B33" s="34" t="inlineStr">
        <is>
          <t>Process cycle efficiency (VA ÷ lead time)</t>
        </is>
      </c>
      <c r="C33" s="38">
        <f>IF((K28+L28)=0,"",L28/(K28+L28))</f>
        <v/>
      </c>
    </row>
    <row r="34" ht="20" customHeight="1">
      <c r="B34" s="34" t="inlineStr">
        <is>
          <t>Total cycle time vs takt (sec)</t>
        </is>
      </c>
      <c r="C34" s="14">
        <f>C28</f>
        <v/>
      </c>
    </row>
  </sheetData>
  <mergeCells count="10">
    <mergeCell ref="A5:M5"/>
    <mergeCell ref="A1:M2"/>
    <mergeCell ref="F7:I7"/>
    <mergeCell ref="F8:I8"/>
    <mergeCell ref="A7:E7"/>
    <mergeCell ref="J8:M8"/>
    <mergeCell ref="E31:M34"/>
    <mergeCell ref="A3:M3"/>
    <mergeCell ref="A8:E8"/>
    <mergeCell ref="J7:M7"/>
  </mergeCells>
  <pageMargins left="0.4" right="0.4" top="0.45" bottom="0.5" header="0.25" footer="0.25"/>
  <pageSetup orientation="landscape" paperSize="1" fitToHeight="0" fitToWidth="1"/>
  <headerFooter>
    <oddHeader/>
    <oddFooter>&amp;L&amp;7 &amp;K7C7466DFC-LT-09  VSM Data Sheet&amp;C&amp;7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