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OEE" sheetId="1" state="visible" r:id="rId1"/>
    <sheet xmlns:r="http://schemas.openxmlformats.org/officeDocument/2006/relationships" name="Loss Pareto" sheetId="2" state="visible" r:id="rId2"/>
  </sheets>
  <definedNames>
    <definedName name="_xlnm.Print_Titles" localSheetId="0">'Daily OEE'!$1:$10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-mmm"/>
    <numFmt numFmtId="165" formatCode="0.0"/>
    <numFmt numFmtId="166" formatCode="0.0%"/>
  </numFmts>
  <fonts count="14">
    <font>
      <name val="Calibri"/>
      <family val="2"/>
      <color theme="1"/>
      <sz val="11"/>
      <scheme val="minor"/>
    </font>
    <font>
      <name val="Montserrat"/>
      <b val="1"/>
      <color rgb="00FFFFFF"/>
      <sz val="13"/>
    </font>
    <font>
      <name val="Mulish"/>
      <i val="1"/>
      <color rgb="005A5346"/>
      <sz val="8"/>
    </font>
    <font>
      <name val="Mulish"/>
      <color rgb="00041E42"/>
      <sz val="8"/>
    </font>
    <font>
      <name val="Montserrat"/>
      <b val="1"/>
      <color rgb="00B87333"/>
      <sz val="7.5"/>
    </font>
    <font>
      <name val="Mulish"/>
      <color rgb="00041E42"/>
      <sz val="9"/>
    </font>
    <font>
      <name val="Montserrat"/>
      <b val="1"/>
      <color rgb="00FFFFFF"/>
      <sz val="8"/>
    </font>
    <font>
      <name val="IBM Plex Mono"/>
      <color rgb="00041E42"/>
      <sz val="9"/>
    </font>
    <font>
      <name val="IBM Plex Mono"/>
      <b val="1"/>
      <color rgb="00041E42"/>
      <sz val="9"/>
    </font>
    <font>
      <name val="IBM Plex Mono"/>
      <color rgb="005A5346"/>
      <sz val="9"/>
    </font>
    <font>
      <name val="Mulish"/>
      <color rgb="00041E42"/>
      <sz val="8.5"/>
    </font>
    <font>
      <name val="Montserrat"/>
      <b val="1"/>
      <color rgb="00041E42"/>
      <sz val="9"/>
    </font>
    <font>
      <name val="IBM Plex Mono"/>
      <b val="1"/>
      <color rgb="00C50E1F"/>
      <sz val="9"/>
    </font>
    <font>
      <name val="Mulish"/>
      <i val="1"/>
      <color rgb="007C7466"/>
      <sz val="7.5"/>
    </font>
  </fonts>
  <fills count="7">
    <fill>
      <patternFill/>
    </fill>
    <fill>
      <patternFill patternType="gray125"/>
    </fill>
    <fill>
      <patternFill patternType="solid">
        <fgColor rgb="00041E42"/>
      </patternFill>
    </fill>
    <fill>
      <patternFill patternType="solid">
        <fgColor rgb="00F2EEE7"/>
      </patternFill>
    </fill>
    <fill>
      <patternFill patternType="solid">
        <fgColor rgb="00FFFFFF"/>
      </patternFill>
    </fill>
    <fill>
      <patternFill patternType="solid">
        <fgColor rgb="00E8ECF2"/>
      </patternFill>
    </fill>
    <fill>
      <patternFill patternType="solid">
        <fgColor rgb="00FAF8F5"/>
      </patternFill>
    </fill>
  </fills>
  <borders count="5">
    <border>
      <left/>
      <right/>
      <top/>
      <bottom/>
      <diagonal/>
    </border>
    <border>
      <top style="medium">
        <color rgb="00C50E1F"/>
      </top>
    </border>
    <border>
      <left style="medium">
        <color rgb="00B87333"/>
      </left>
      <right style="hair">
        <color rgb="00E4DCCE"/>
      </right>
      <top style="hair">
        <color rgb="00E4DCCE"/>
      </top>
      <bottom style="hair">
        <color rgb="00E4DCCE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D3C8B6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B87333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1" applyAlignment="1" pivotButton="0" quotePrefix="0" xfId="0">
      <alignment vertical="center" indent="1"/>
    </xf>
    <xf numFmtId="0" fontId="0" fillId="0" borderId="1" pivotButton="0" quotePrefix="0" xfId="0"/>
    <xf numFmtId="0" fontId="3" fillId="3" borderId="2" applyAlignment="1" pivotButton="0" quotePrefix="0" xfId="0">
      <alignment vertical="center" wrapText="1" indent="1"/>
    </xf>
    <xf numFmtId="0" fontId="4" fillId="3" borderId="3" applyAlignment="1" pivotButton="0" quotePrefix="0" xfId="0">
      <alignment horizontal="left" vertical="center" indent="1"/>
    </xf>
    <xf numFmtId="0" fontId="0" fillId="3" borderId="3" pivotButton="0" quotePrefix="0" xfId="0"/>
    <xf numFmtId="0" fontId="5" fillId="4" borderId="4" applyAlignment="1" pivotButton="0" quotePrefix="0" xfId="0">
      <alignment horizontal="left" vertical="center" indent="1"/>
    </xf>
    <xf numFmtId="0" fontId="0" fillId="4" borderId="4" pivotButton="0" quotePrefix="0" xfId="0"/>
    <xf numFmtId="0" fontId="6" fillId="2" borderId="3" applyAlignment="1" pivotButton="0" quotePrefix="0" xfId="0">
      <alignment horizontal="center" vertical="center" wrapText="1"/>
    </xf>
    <xf numFmtId="164" fontId="7" fillId="4" borderId="4" applyAlignment="1" pivotButton="0" quotePrefix="0" xfId="0">
      <alignment horizontal="center" vertical="center"/>
    </xf>
    <xf numFmtId="0" fontId="5" fillId="4" borderId="3" applyAlignment="1" pivotButton="0" quotePrefix="0" xfId="0">
      <alignment horizontal="center" vertical="center"/>
    </xf>
    <xf numFmtId="3" fontId="7" fillId="4" borderId="4" applyAlignment="1" pivotButton="0" quotePrefix="0" xfId="0">
      <alignment horizontal="center" vertical="center"/>
    </xf>
    <xf numFmtId="3" fontId="7" fillId="5" borderId="3" applyAlignment="1" pivotButton="0" quotePrefix="0" xfId="0">
      <alignment horizontal="center" vertical="center"/>
    </xf>
    <xf numFmtId="165" fontId="7" fillId="4" borderId="4" applyAlignment="1" pivotButton="0" quotePrefix="0" xfId="0">
      <alignment horizontal="center" vertical="center"/>
    </xf>
    <xf numFmtId="166" fontId="7" fillId="5" borderId="3" applyAlignment="1" pivotButton="0" quotePrefix="0" xfId="0">
      <alignment horizontal="center" vertical="center"/>
    </xf>
    <xf numFmtId="166" fontId="8" fillId="5" borderId="3" applyAlignment="1" pivotButton="0" quotePrefix="0" xfId="0">
      <alignment horizontal="center" vertical="center"/>
    </xf>
    <xf numFmtId="166" fontId="9" fillId="5" borderId="3" applyAlignment="1" pivotButton="0" quotePrefix="0" xfId="0">
      <alignment horizontal="center" vertical="center"/>
    </xf>
    <xf numFmtId="0" fontId="10" fillId="4" borderId="3" applyAlignment="1" pivotButton="0" quotePrefix="0" xfId="0">
      <alignment vertical="center" indent="1"/>
    </xf>
    <xf numFmtId="0" fontId="5" fillId="6" borderId="3" applyAlignment="1" pivotButton="0" quotePrefix="0" xfId="0">
      <alignment horizontal="center" vertical="center"/>
    </xf>
    <xf numFmtId="0" fontId="10" fillId="6" borderId="3" applyAlignment="1" pivotButton="0" quotePrefix="0" xfId="0">
      <alignment vertical="center" indent="1"/>
    </xf>
    <xf numFmtId="0" fontId="11" fillId="5" borderId="3" applyAlignment="1" pivotButton="0" quotePrefix="0" xfId="0">
      <alignment horizontal="center" vertical="center"/>
    </xf>
    <xf numFmtId="0" fontId="5" fillId="5" borderId="3" applyAlignment="1" pivotButton="0" quotePrefix="0" xfId="0">
      <alignment horizontal="center" vertical="center"/>
    </xf>
    <xf numFmtId="3" fontId="8" fillId="5" borderId="3" applyAlignment="1" pivotButton="0" quotePrefix="0" xfId="0">
      <alignment horizontal="center" vertical="center"/>
    </xf>
    <xf numFmtId="166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 wrapText="1"/>
    </xf>
    <xf numFmtId="0" fontId="5" fillId="4" borderId="3" applyAlignment="1" pivotButton="0" quotePrefix="0" xfId="0">
      <alignment vertical="center" indent="1"/>
    </xf>
    <xf numFmtId="0" fontId="5" fillId="6" borderId="3" applyAlignment="1" pivotButton="0" quotePrefix="0" xfId="0">
      <alignment vertical="center" indent="1"/>
    </xf>
    <xf numFmtId="0" fontId="11" fillId="5" borderId="3" applyAlignment="1" pivotButton="0" quotePrefix="0" xfId="0">
      <alignment horizontal="left" vertical="center"/>
    </xf>
    <xf numFmtId="3" fontId="12" fillId="5" borderId="3" applyAlignment="1" pivotButton="0" quotePrefix="0" xfId="0">
      <alignment horizontal="center" vertical="center"/>
    </xf>
    <xf numFmtId="0" fontId="5" fillId="5" borderId="3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IBM Plex Mono"/>
        <b val="1"/>
        <color rgb="002E7D5B"/>
        <sz val="9"/>
      </font>
      <fill>
        <patternFill patternType="solid">
          <fgColor rgb="00E4F1EA"/>
        </patternFill>
      </fill>
    </dxf>
    <dxf>
      <font>
        <name val="IBM Plex Mono"/>
        <color rgb="00C77D0A"/>
        <sz val="9"/>
      </font>
      <fill>
        <patternFill patternType="solid">
          <fgColor rgb="00FBF0DC"/>
        </patternFill>
      </fill>
    </dxf>
    <dxf>
      <font>
        <name val="IBM Plex Mono"/>
        <b val="1"/>
        <color rgb="00C50E1F"/>
        <sz val="9"/>
      </font>
      <fill>
        <patternFill patternType="solid">
          <fgColor rgb="00FCEB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OEE</a:t>
            </a:r>
          </a:p>
        </rich>
      </tx>
    </title>
    <plotArea>
      <lineChart>
        <grouping val="standard"/>
        <ser>
          <idx val="0"/>
          <order val="0"/>
          <tx>
            <strRef>
              <f>'Daily OEE'!L10</f>
            </strRef>
          </tx>
          <spPr>
            <a:ln xmlns:a="http://schemas.openxmlformats.org/drawingml/2006/main" w="24000">
              <a:solidFill>
                <a:srgbClr val="C50E1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'Daily OEE'!$A$11:$A$41</f>
            </numRef>
          </cat>
          <val>
            <numRef>
              <f>'Daily OEE'!$L$11:$L$41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OEE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Minutes lost by cause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'Loss Pareto'!B7</f>
            </strRef>
          </tx>
          <spPr>
            <a:solidFill xmlns:a="http://schemas.openxmlformats.org/drawingml/2006/main">
              <a:srgbClr val="041E42"/>
            </a:solidFill>
            <a:ln xmlns:a="http://schemas.openxmlformats.org/drawingml/2006/main">
              <a:prstDash val="solid"/>
            </a:ln>
          </spPr>
          <cat>
            <numRef>
              <f>'Loss Pareto'!$A$8:$A$16</f>
            </numRef>
          </cat>
          <val>
            <numRef>
              <f>'Loss Pareto'!$B$8:$B$16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1.png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45</row>
      <rowOff>0</rowOff>
    </from>
    <ext cx="86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276225" cy="2476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18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276225" cy="2476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41E42"/>
    <outlinePr summaryBelow="1" summaryRight="1"/>
    <pageSetUpPr fitToPage="1"/>
  </sheetPr>
  <dimension ref="A1:N4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13" customWidth="1" min="4" max="4"/>
    <col width="13" customWidth="1" min="5" max="5"/>
    <col width="13" customWidth="1" min="6" max="6"/>
    <col width="1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26" customWidth="1" min="14" max="14"/>
  </cols>
  <sheetData>
    <row r="1" ht="26" customHeight="1">
      <c r="A1" s="1" t="inlineStr">
        <is>
          <t xml:space="preserve">        DF CONSULTING          OEE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1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13" customHeight="1">
      <c r="A3" s="3" t="inlineStr">
        <is>
          <t>DFC-LT-15  ·  Availability x Performance x Quality. One row per shift, per machine.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</row>
    <row r="4" ht="5" customHeight="1"/>
    <row r="5" ht="30" customHeight="1">
      <c r="A5" s="5" t="inlineStr">
        <is>
          <t>Ideal cycle time is the fastest the machine has ever run a good part, not the rate on the quote. Planned production time excludes time you chose not to run; everything else you lose is downtime. Record the loss reason on every row or the number cannot be acted on.</t>
        </is>
      </c>
    </row>
    <row r="7" ht="15" customHeight="1">
      <c r="A7" s="6" t="inlineStr">
        <is>
          <t>MACHINE / LINE</t>
        </is>
      </c>
      <c r="B7" s="7" t="n"/>
      <c r="C7" s="7" t="n"/>
      <c r="D7" s="7" t="n"/>
      <c r="E7" s="7" t="n"/>
      <c r="F7" s="6" t="inlineStr">
        <is>
          <t>AREA</t>
        </is>
      </c>
      <c r="G7" s="7" t="n"/>
      <c r="H7" s="7" t="n"/>
      <c r="I7" s="7" t="n"/>
      <c r="J7" s="7" t="n"/>
      <c r="K7" s="6" t="inlineStr">
        <is>
          <t>MONTH</t>
        </is>
      </c>
      <c r="L7" s="7" t="n"/>
      <c r="M7" s="7" t="n"/>
      <c r="N7" s="7" t="n"/>
    </row>
    <row r="8" ht="20" customHeight="1">
      <c r="A8" s="8" t="n"/>
      <c r="B8" s="9" t="n"/>
      <c r="C8" s="9" t="n"/>
      <c r="D8" s="9" t="n"/>
      <c r="E8" s="9" t="n"/>
      <c r="F8" s="8" t="n"/>
      <c r="G8" s="9" t="n"/>
      <c r="H8" s="9" t="n"/>
      <c r="I8" s="9" t="n"/>
      <c r="J8" s="9" t="n"/>
      <c r="K8" s="8" t="n"/>
      <c r="L8" s="9" t="n"/>
      <c r="M8" s="9" t="n"/>
      <c r="N8" s="9" t="n"/>
    </row>
    <row r="10" ht="30" customHeight="1">
      <c r="A10" s="10" t="inlineStr">
        <is>
          <t>Date</t>
        </is>
      </c>
      <c r="B10" s="10" t="inlineStr">
        <is>
          <t>Shift</t>
        </is>
      </c>
      <c r="C10" s="10" t="inlineStr">
        <is>
          <t>Planned time (min)</t>
        </is>
      </c>
      <c r="D10" s="10" t="inlineStr">
        <is>
          <t>Downtime (min)</t>
        </is>
      </c>
      <c r="E10" s="10" t="inlineStr">
        <is>
          <t>Run time (min)</t>
        </is>
      </c>
      <c r="F10" s="10" t="inlineStr">
        <is>
          <t>Ideal cycle (s/pc)</t>
        </is>
      </c>
      <c r="G10" s="10" t="inlineStr">
        <is>
          <t>Total count</t>
        </is>
      </c>
      <c r="H10" s="10" t="inlineStr">
        <is>
          <t>Good count</t>
        </is>
      </c>
      <c r="I10" s="10" t="inlineStr">
        <is>
          <t>Availability</t>
        </is>
      </c>
      <c r="J10" s="10" t="inlineStr">
        <is>
          <t>Performance</t>
        </is>
      </c>
      <c r="K10" s="10" t="inlineStr">
        <is>
          <t>Quality</t>
        </is>
      </c>
      <c r="L10" s="10" t="inlineStr">
        <is>
          <t>OEE</t>
        </is>
      </c>
      <c r="M10" s="10" t="inlineStr">
        <is>
          <t>TEEP ref</t>
        </is>
      </c>
      <c r="N10" s="10" t="inlineStr">
        <is>
          <t>Biggest loss this shift</t>
        </is>
      </c>
    </row>
    <row r="11" ht="19" customHeight="1">
      <c r="A11" s="11" t="n"/>
      <c r="B11" s="12" t="n"/>
      <c r="C11" s="13" t="n"/>
      <c r="D11" s="13" t="n"/>
      <c r="E11" s="14">
        <f>IF(C11="","",C11-D11)</f>
        <v/>
      </c>
      <c r="F11" s="15" t="n"/>
      <c r="G11" s="13" t="n"/>
      <c r="H11" s="13" t="n"/>
      <c r="I11" s="16">
        <f>IF(OR(C11="",C11=0),"",E11/C11)</f>
        <v/>
      </c>
      <c r="J11" s="16">
        <f>IF(OR(E11="",E11=0,G11=""),"",(F11*G11/60)/E11)</f>
        <v/>
      </c>
      <c r="K11" s="16">
        <f>IF(OR(G11="",G11=0),"",H11/G11)</f>
        <v/>
      </c>
      <c r="L11" s="17">
        <f>IF(OR(I11="",J11="",K11=""),"",I11*J11*K11)</f>
        <v/>
      </c>
      <c r="M11" s="18">
        <f>IF(C11="","",C11/1440)</f>
        <v/>
      </c>
      <c r="N11" s="19" t="n"/>
    </row>
    <row r="12" ht="19" customHeight="1">
      <c r="A12" s="11" t="n"/>
      <c r="B12" s="20" t="n"/>
      <c r="C12" s="13" t="n"/>
      <c r="D12" s="13" t="n"/>
      <c r="E12" s="14">
        <f>IF(C12="","",C12-D12)</f>
        <v/>
      </c>
      <c r="F12" s="15" t="n"/>
      <c r="G12" s="13" t="n"/>
      <c r="H12" s="13" t="n"/>
      <c r="I12" s="16">
        <f>IF(OR(C12="",C12=0),"",E12/C12)</f>
        <v/>
      </c>
      <c r="J12" s="16">
        <f>IF(OR(E12="",E12=0,G12=""),"",(F12*G12/60)/E12)</f>
        <v/>
      </c>
      <c r="K12" s="16">
        <f>IF(OR(G12="",G12=0),"",H12/G12)</f>
        <v/>
      </c>
      <c r="L12" s="17">
        <f>IF(OR(I12="",J12="",K12=""),"",I12*J12*K12)</f>
        <v/>
      </c>
      <c r="M12" s="18">
        <f>IF(C12="","",C12/1440)</f>
        <v/>
      </c>
      <c r="N12" s="21" t="n"/>
    </row>
    <row r="13" ht="19" customHeight="1">
      <c r="A13" s="11" t="n"/>
      <c r="B13" s="12" t="n"/>
      <c r="C13" s="13" t="n"/>
      <c r="D13" s="13" t="n"/>
      <c r="E13" s="14">
        <f>IF(C13="","",C13-D13)</f>
        <v/>
      </c>
      <c r="F13" s="15" t="n"/>
      <c r="G13" s="13" t="n"/>
      <c r="H13" s="13" t="n"/>
      <c r="I13" s="16">
        <f>IF(OR(C13="",C13=0),"",E13/C13)</f>
        <v/>
      </c>
      <c r="J13" s="16">
        <f>IF(OR(E13="",E13=0,G13=""),"",(F13*G13/60)/E13)</f>
        <v/>
      </c>
      <c r="K13" s="16">
        <f>IF(OR(G13="",G13=0),"",H13/G13)</f>
        <v/>
      </c>
      <c r="L13" s="17">
        <f>IF(OR(I13="",J13="",K13=""),"",I13*J13*K13)</f>
        <v/>
      </c>
      <c r="M13" s="18">
        <f>IF(C13="","",C13/1440)</f>
        <v/>
      </c>
      <c r="N13" s="19" t="n"/>
    </row>
    <row r="14" ht="19" customHeight="1">
      <c r="A14" s="11" t="n"/>
      <c r="B14" s="20" t="n"/>
      <c r="C14" s="13" t="n"/>
      <c r="D14" s="13" t="n"/>
      <c r="E14" s="14">
        <f>IF(C14="","",C14-D14)</f>
        <v/>
      </c>
      <c r="F14" s="15" t="n"/>
      <c r="G14" s="13" t="n"/>
      <c r="H14" s="13" t="n"/>
      <c r="I14" s="16">
        <f>IF(OR(C14="",C14=0),"",E14/C14)</f>
        <v/>
      </c>
      <c r="J14" s="16">
        <f>IF(OR(E14="",E14=0,G14=""),"",(F14*G14/60)/E14)</f>
        <v/>
      </c>
      <c r="K14" s="16">
        <f>IF(OR(G14="",G14=0),"",H14/G14)</f>
        <v/>
      </c>
      <c r="L14" s="17">
        <f>IF(OR(I14="",J14="",K14=""),"",I14*J14*K14)</f>
        <v/>
      </c>
      <c r="M14" s="18">
        <f>IF(C14="","",C14/1440)</f>
        <v/>
      </c>
      <c r="N14" s="21" t="n"/>
    </row>
    <row r="15" ht="19" customHeight="1">
      <c r="A15" s="11" t="n"/>
      <c r="B15" s="12" t="n"/>
      <c r="C15" s="13" t="n"/>
      <c r="D15" s="13" t="n"/>
      <c r="E15" s="14">
        <f>IF(C15="","",C15-D15)</f>
        <v/>
      </c>
      <c r="F15" s="15" t="n"/>
      <c r="G15" s="13" t="n"/>
      <c r="H15" s="13" t="n"/>
      <c r="I15" s="16">
        <f>IF(OR(C15="",C15=0),"",E15/C15)</f>
        <v/>
      </c>
      <c r="J15" s="16">
        <f>IF(OR(E15="",E15=0,G15=""),"",(F15*G15/60)/E15)</f>
        <v/>
      </c>
      <c r="K15" s="16">
        <f>IF(OR(G15="",G15=0),"",H15/G15)</f>
        <v/>
      </c>
      <c r="L15" s="17">
        <f>IF(OR(I15="",J15="",K15=""),"",I15*J15*K15)</f>
        <v/>
      </c>
      <c r="M15" s="18">
        <f>IF(C15="","",C15/1440)</f>
        <v/>
      </c>
      <c r="N15" s="19" t="n"/>
    </row>
    <row r="16" ht="19" customHeight="1">
      <c r="A16" s="11" t="n"/>
      <c r="B16" s="20" t="n"/>
      <c r="C16" s="13" t="n"/>
      <c r="D16" s="13" t="n"/>
      <c r="E16" s="14">
        <f>IF(C16="","",C16-D16)</f>
        <v/>
      </c>
      <c r="F16" s="15" t="n"/>
      <c r="G16" s="13" t="n"/>
      <c r="H16" s="13" t="n"/>
      <c r="I16" s="16">
        <f>IF(OR(C16="",C16=0),"",E16/C16)</f>
        <v/>
      </c>
      <c r="J16" s="16">
        <f>IF(OR(E16="",E16=0,G16=""),"",(F16*G16/60)/E16)</f>
        <v/>
      </c>
      <c r="K16" s="16">
        <f>IF(OR(G16="",G16=0),"",H16/G16)</f>
        <v/>
      </c>
      <c r="L16" s="17">
        <f>IF(OR(I16="",J16="",K16=""),"",I16*J16*K16)</f>
        <v/>
      </c>
      <c r="M16" s="18">
        <f>IF(C16="","",C16/1440)</f>
        <v/>
      </c>
      <c r="N16" s="21" t="n"/>
    </row>
    <row r="17" ht="19" customHeight="1">
      <c r="A17" s="11" t="n"/>
      <c r="B17" s="12" t="n"/>
      <c r="C17" s="13" t="n"/>
      <c r="D17" s="13" t="n"/>
      <c r="E17" s="14">
        <f>IF(C17="","",C17-D17)</f>
        <v/>
      </c>
      <c r="F17" s="15" t="n"/>
      <c r="G17" s="13" t="n"/>
      <c r="H17" s="13" t="n"/>
      <c r="I17" s="16">
        <f>IF(OR(C17="",C17=0),"",E17/C17)</f>
        <v/>
      </c>
      <c r="J17" s="16">
        <f>IF(OR(E17="",E17=0,G17=""),"",(F17*G17/60)/E17)</f>
        <v/>
      </c>
      <c r="K17" s="16">
        <f>IF(OR(G17="",G17=0),"",H17/G17)</f>
        <v/>
      </c>
      <c r="L17" s="17">
        <f>IF(OR(I17="",J17="",K17=""),"",I17*J17*K17)</f>
        <v/>
      </c>
      <c r="M17" s="18">
        <f>IF(C17="","",C17/1440)</f>
        <v/>
      </c>
      <c r="N17" s="19" t="n"/>
    </row>
    <row r="18" ht="19" customHeight="1">
      <c r="A18" s="11" t="n"/>
      <c r="B18" s="20" t="n"/>
      <c r="C18" s="13" t="n"/>
      <c r="D18" s="13" t="n"/>
      <c r="E18" s="14">
        <f>IF(C18="","",C18-D18)</f>
        <v/>
      </c>
      <c r="F18" s="15" t="n"/>
      <c r="G18" s="13" t="n"/>
      <c r="H18" s="13" t="n"/>
      <c r="I18" s="16">
        <f>IF(OR(C18="",C18=0),"",E18/C18)</f>
        <v/>
      </c>
      <c r="J18" s="16">
        <f>IF(OR(E18="",E18=0,G18=""),"",(F18*G18/60)/E18)</f>
        <v/>
      </c>
      <c r="K18" s="16">
        <f>IF(OR(G18="",G18=0),"",H18/G18)</f>
        <v/>
      </c>
      <c r="L18" s="17">
        <f>IF(OR(I18="",J18="",K18=""),"",I18*J18*K18)</f>
        <v/>
      </c>
      <c r="M18" s="18">
        <f>IF(C18="","",C18/1440)</f>
        <v/>
      </c>
      <c r="N18" s="21" t="n"/>
    </row>
    <row r="19" ht="19" customHeight="1">
      <c r="A19" s="11" t="n"/>
      <c r="B19" s="12" t="n"/>
      <c r="C19" s="13" t="n"/>
      <c r="D19" s="13" t="n"/>
      <c r="E19" s="14">
        <f>IF(C19="","",C19-D19)</f>
        <v/>
      </c>
      <c r="F19" s="15" t="n"/>
      <c r="G19" s="13" t="n"/>
      <c r="H19" s="13" t="n"/>
      <c r="I19" s="16">
        <f>IF(OR(C19="",C19=0),"",E19/C19)</f>
        <v/>
      </c>
      <c r="J19" s="16">
        <f>IF(OR(E19="",E19=0,G19=""),"",(F19*G19/60)/E19)</f>
        <v/>
      </c>
      <c r="K19" s="16">
        <f>IF(OR(G19="",G19=0),"",H19/G19)</f>
        <v/>
      </c>
      <c r="L19" s="17">
        <f>IF(OR(I19="",J19="",K19=""),"",I19*J19*K19)</f>
        <v/>
      </c>
      <c r="M19" s="18">
        <f>IF(C19="","",C19/1440)</f>
        <v/>
      </c>
      <c r="N19" s="19" t="n"/>
    </row>
    <row r="20" ht="19" customHeight="1">
      <c r="A20" s="11" t="n"/>
      <c r="B20" s="20" t="n"/>
      <c r="C20" s="13" t="n"/>
      <c r="D20" s="13" t="n"/>
      <c r="E20" s="14">
        <f>IF(C20="","",C20-D20)</f>
        <v/>
      </c>
      <c r="F20" s="15" t="n"/>
      <c r="G20" s="13" t="n"/>
      <c r="H20" s="13" t="n"/>
      <c r="I20" s="16">
        <f>IF(OR(C20="",C20=0),"",E20/C20)</f>
        <v/>
      </c>
      <c r="J20" s="16">
        <f>IF(OR(E20="",E20=0,G20=""),"",(F20*G20/60)/E20)</f>
        <v/>
      </c>
      <c r="K20" s="16">
        <f>IF(OR(G20="",G20=0),"",H20/G20)</f>
        <v/>
      </c>
      <c r="L20" s="17">
        <f>IF(OR(I20="",J20="",K20=""),"",I20*J20*K20)</f>
        <v/>
      </c>
      <c r="M20" s="18">
        <f>IF(C20="","",C20/1440)</f>
        <v/>
      </c>
      <c r="N20" s="21" t="n"/>
    </row>
    <row r="21" ht="19" customHeight="1">
      <c r="A21" s="11" t="n"/>
      <c r="B21" s="12" t="n"/>
      <c r="C21" s="13" t="n"/>
      <c r="D21" s="13" t="n"/>
      <c r="E21" s="14">
        <f>IF(C21="","",C21-D21)</f>
        <v/>
      </c>
      <c r="F21" s="15" t="n"/>
      <c r="G21" s="13" t="n"/>
      <c r="H21" s="13" t="n"/>
      <c r="I21" s="16">
        <f>IF(OR(C21="",C21=0),"",E21/C21)</f>
        <v/>
      </c>
      <c r="J21" s="16">
        <f>IF(OR(E21="",E21=0,G21=""),"",(F21*G21/60)/E21)</f>
        <v/>
      </c>
      <c r="K21" s="16">
        <f>IF(OR(G21="",G21=0),"",H21/G21)</f>
        <v/>
      </c>
      <c r="L21" s="17">
        <f>IF(OR(I21="",J21="",K21=""),"",I21*J21*K21)</f>
        <v/>
      </c>
      <c r="M21" s="18">
        <f>IF(C21="","",C21/1440)</f>
        <v/>
      </c>
      <c r="N21" s="19" t="n"/>
    </row>
    <row r="22" ht="19" customHeight="1">
      <c r="A22" s="11" t="n"/>
      <c r="B22" s="20" t="n"/>
      <c r="C22" s="13" t="n"/>
      <c r="D22" s="13" t="n"/>
      <c r="E22" s="14">
        <f>IF(C22="","",C22-D22)</f>
        <v/>
      </c>
      <c r="F22" s="15" t="n"/>
      <c r="G22" s="13" t="n"/>
      <c r="H22" s="13" t="n"/>
      <c r="I22" s="16">
        <f>IF(OR(C22="",C22=0),"",E22/C22)</f>
        <v/>
      </c>
      <c r="J22" s="16">
        <f>IF(OR(E22="",E22=0,G22=""),"",(F22*G22/60)/E22)</f>
        <v/>
      </c>
      <c r="K22" s="16">
        <f>IF(OR(G22="",G22=0),"",H22/G22)</f>
        <v/>
      </c>
      <c r="L22" s="17">
        <f>IF(OR(I22="",J22="",K22=""),"",I22*J22*K22)</f>
        <v/>
      </c>
      <c r="M22" s="18">
        <f>IF(C22="","",C22/1440)</f>
        <v/>
      </c>
      <c r="N22" s="21" t="n"/>
    </row>
    <row r="23" ht="19" customHeight="1">
      <c r="A23" s="11" t="n"/>
      <c r="B23" s="12" t="n"/>
      <c r="C23" s="13" t="n"/>
      <c r="D23" s="13" t="n"/>
      <c r="E23" s="14">
        <f>IF(C23="","",C23-D23)</f>
        <v/>
      </c>
      <c r="F23" s="15" t="n"/>
      <c r="G23" s="13" t="n"/>
      <c r="H23" s="13" t="n"/>
      <c r="I23" s="16">
        <f>IF(OR(C23="",C23=0),"",E23/C23)</f>
        <v/>
      </c>
      <c r="J23" s="16">
        <f>IF(OR(E23="",E23=0,G23=""),"",(F23*G23/60)/E23)</f>
        <v/>
      </c>
      <c r="K23" s="16">
        <f>IF(OR(G23="",G23=0),"",H23/G23)</f>
        <v/>
      </c>
      <c r="L23" s="17">
        <f>IF(OR(I23="",J23="",K23=""),"",I23*J23*K23)</f>
        <v/>
      </c>
      <c r="M23" s="18">
        <f>IF(C23="","",C23/1440)</f>
        <v/>
      </c>
      <c r="N23" s="19" t="n"/>
    </row>
    <row r="24" ht="19" customHeight="1">
      <c r="A24" s="11" t="n"/>
      <c r="B24" s="20" t="n"/>
      <c r="C24" s="13" t="n"/>
      <c r="D24" s="13" t="n"/>
      <c r="E24" s="14">
        <f>IF(C24="","",C24-D24)</f>
        <v/>
      </c>
      <c r="F24" s="15" t="n"/>
      <c r="G24" s="13" t="n"/>
      <c r="H24" s="13" t="n"/>
      <c r="I24" s="16">
        <f>IF(OR(C24="",C24=0),"",E24/C24)</f>
        <v/>
      </c>
      <c r="J24" s="16">
        <f>IF(OR(E24="",E24=0,G24=""),"",(F24*G24/60)/E24)</f>
        <v/>
      </c>
      <c r="K24" s="16">
        <f>IF(OR(G24="",G24=0),"",H24/G24)</f>
        <v/>
      </c>
      <c r="L24" s="17">
        <f>IF(OR(I24="",J24="",K24=""),"",I24*J24*K24)</f>
        <v/>
      </c>
      <c r="M24" s="18">
        <f>IF(C24="","",C24/1440)</f>
        <v/>
      </c>
      <c r="N24" s="21" t="n"/>
    </row>
    <row r="25" ht="19" customHeight="1">
      <c r="A25" s="11" t="n"/>
      <c r="B25" s="12" t="n"/>
      <c r="C25" s="13" t="n"/>
      <c r="D25" s="13" t="n"/>
      <c r="E25" s="14">
        <f>IF(C25="","",C25-D25)</f>
        <v/>
      </c>
      <c r="F25" s="15" t="n"/>
      <c r="G25" s="13" t="n"/>
      <c r="H25" s="13" t="n"/>
      <c r="I25" s="16">
        <f>IF(OR(C25="",C25=0),"",E25/C25)</f>
        <v/>
      </c>
      <c r="J25" s="16">
        <f>IF(OR(E25="",E25=0,G25=""),"",(F25*G25/60)/E25)</f>
        <v/>
      </c>
      <c r="K25" s="16">
        <f>IF(OR(G25="",G25=0),"",H25/G25)</f>
        <v/>
      </c>
      <c r="L25" s="17">
        <f>IF(OR(I25="",J25="",K25=""),"",I25*J25*K25)</f>
        <v/>
      </c>
      <c r="M25" s="18">
        <f>IF(C25="","",C25/1440)</f>
        <v/>
      </c>
      <c r="N25" s="19" t="n"/>
    </row>
    <row r="26" ht="19" customHeight="1">
      <c r="A26" s="11" t="n"/>
      <c r="B26" s="20" t="n"/>
      <c r="C26" s="13" t="n"/>
      <c r="D26" s="13" t="n"/>
      <c r="E26" s="14">
        <f>IF(C26="","",C26-D26)</f>
        <v/>
      </c>
      <c r="F26" s="15" t="n"/>
      <c r="G26" s="13" t="n"/>
      <c r="H26" s="13" t="n"/>
      <c r="I26" s="16">
        <f>IF(OR(C26="",C26=0),"",E26/C26)</f>
        <v/>
      </c>
      <c r="J26" s="16">
        <f>IF(OR(E26="",E26=0,G26=""),"",(F26*G26/60)/E26)</f>
        <v/>
      </c>
      <c r="K26" s="16">
        <f>IF(OR(G26="",G26=0),"",H26/G26)</f>
        <v/>
      </c>
      <c r="L26" s="17">
        <f>IF(OR(I26="",J26="",K26=""),"",I26*J26*K26)</f>
        <v/>
      </c>
      <c r="M26" s="18">
        <f>IF(C26="","",C26/1440)</f>
        <v/>
      </c>
      <c r="N26" s="21" t="n"/>
    </row>
    <row r="27" ht="19" customHeight="1">
      <c r="A27" s="11" t="n"/>
      <c r="B27" s="12" t="n"/>
      <c r="C27" s="13" t="n"/>
      <c r="D27" s="13" t="n"/>
      <c r="E27" s="14">
        <f>IF(C27="","",C27-D27)</f>
        <v/>
      </c>
      <c r="F27" s="15" t="n"/>
      <c r="G27" s="13" t="n"/>
      <c r="H27" s="13" t="n"/>
      <c r="I27" s="16">
        <f>IF(OR(C27="",C27=0),"",E27/C27)</f>
        <v/>
      </c>
      <c r="J27" s="16">
        <f>IF(OR(E27="",E27=0,G27=""),"",(F27*G27/60)/E27)</f>
        <v/>
      </c>
      <c r="K27" s="16">
        <f>IF(OR(G27="",G27=0),"",H27/G27)</f>
        <v/>
      </c>
      <c r="L27" s="17">
        <f>IF(OR(I27="",J27="",K27=""),"",I27*J27*K27)</f>
        <v/>
      </c>
      <c r="M27" s="18">
        <f>IF(C27="","",C27/1440)</f>
        <v/>
      </c>
      <c r="N27" s="19" t="n"/>
    </row>
    <row r="28" ht="19" customHeight="1">
      <c r="A28" s="11" t="n"/>
      <c r="B28" s="20" t="n"/>
      <c r="C28" s="13" t="n"/>
      <c r="D28" s="13" t="n"/>
      <c r="E28" s="14">
        <f>IF(C28="","",C28-D28)</f>
        <v/>
      </c>
      <c r="F28" s="15" t="n"/>
      <c r="G28" s="13" t="n"/>
      <c r="H28" s="13" t="n"/>
      <c r="I28" s="16">
        <f>IF(OR(C28="",C28=0),"",E28/C28)</f>
        <v/>
      </c>
      <c r="J28" s="16">
        <f>IF(OR(E28="",E28=0,G28=""),"",(F28*G28/60)/E28)</f>
        <v/>
      </c>
      <c r="K28" s="16">
        <f>IF(OR(G28="",G28=0),"",H28/G28)</f>
        <v/>
      </c>
      <c r="L28" s="17">
        <f>IF(OR(I28="",J28="",K28=""),"",I28*J28*K28)</f>
        <v/>
      </c>
      <c r="M28" s="18">
        <f>IF(C28="","",C28/1440)</f>
        <v/>
      </c>
      <c r="N28" s="21" t="n"/>
    </row>
    <row r="29" ht="19" customHeight="1">
      <c r="A29" s="11" t="n"/>
      <c r="B29" s="12" t="n"/>
      <c r="C29" s="13" t="n"/>
      <c r="D29" s="13" t="n"/>
      <c r="E29" s="14">
        <f>IF(C29="","",C29-D29)</f>
        <v/>
      </c>
      <c r="F29" s="15" t="n"/>
      <c r="G29" s="13" t="n"/>
      <c r="H29" s="13" t="n"/>
      <c r="I29" s="16">
        <f>IF(OR(C29="",C29=0),"",E29/C29)</f>
        <v/>
      </c>
      <c r="J29" s="16">
        <f>IF(OR(E29="",E29=0,G29=""),"",(F29*G29/60)/E29)</f>
        <v/>
      </c>
      <c r="K29" s="16">
        <f>IF(OR(G29="",G29=0),"",H29/G29)</f>
        <v/>
      </c>
      <c r="L29" s="17">
        <f>IF(OR(I29="",J29="",K29=""),"",I29*J29*K29)</f>
        <v/>
      </c>
      <c r="M29" s="18">
        <f>IF(C29="","",C29/1440)</f>
        <v/>
      </c>
      <c r="N29" s="19" t="n"/>
    </row>
    <row r="30" ht="19" customHeight="1">
      <c r="A30" s="11" t="n"/>
      <c r="B30" s="20" t="n"/>
      <c r="C30" s="13" t="n"/>
      <c r="D30" s="13" t="n"/>
      <c r="E30" s="14">
        <f>IF(C30="","",C30-D30)</f>
        <v/>
      </c>
      <c r="F30" s="15" t="n"/>
      <c r="G30" s="13" t="n"/>
      <c r="H30" s="13" t="n"/>
      <c r="I30" s="16">
        <f>IF(OR(C30="",C30=0),"",E30/C30)</f>
        <v/>
      </c>
      <c r="J30" s="16">
        <f>IF(OR(E30="",E30=0,G30=""),"",(F30*G30/60)/E30)</f>
        <v/>
      </c>
      <c r="K30" s="16">
        <f>IF(OR(G30="",G30=0),"",H30/G30)</f>
        <v/>
      </c>
      <c r="L30" s="17">
        <f>IF(OR(I30="",J30="",K30=""),"",I30*J30*K30)</f>
        <v/>
      </c>
      <c r="M30" s="18">
        <f>IF(C30="","",C30/1440)</f>
        <v/>
      </c>
      <c r="N30" s="21" t="n"/>
    </row>
    <row r="31" ht="19" customHeight="1">
      <c r="A31" s="11" t="n"/>
      <c r="B31" s="12" t="n"/>
      <c r="C31" s="13" t="n"/>
      <c r="D31" s="13" t="n"/>
      <c r="E31" s="14">
        <f>IF(C31="","",C31-D31)</f>
        <v/>
      </c>
      <c r="F31" s="15" t="n"/>
      <c r="G31" s="13" t="n"/>
      <c r="H31" s="13" t="n"/>
      <c r="I31" s="16">
        <f>IF(OR(C31="",C31=0),"",E31/C31)</f>
        <v/>
      </c>
      <c r="J31" s="16">
        <f>IF(OR(E31="",E31=0,G31=""),"",(F31*G31/60)/E31)</f>
        <v/>
      </c>
      <c r="K31" s="16">
        <f>IF(OR(G31="",G31=0),"",H31/G31)</f>
        <v/>
      </c>
      <c r="L31" s="17">
        <f>IF(OR(I31="",J31="",K31=""),"",I31*J31*K31)</f>
        <v/>
      </c>
      <c r="M31" s="18">
        <f>IF(C31="","",C31/1440)</f>
        <v/>
      </c>
      <c r="N31" s="19" t="n"/>
    </row>
    <row r="32" ht="19" customHeight="1">
      <c r="A32" s="11" t="n"/>
      <c r="B32" s="20" t="n"/>
      <c r="C32" s="13" t="n"/>
      <c r="D32" s="13" t="n"/>
      <c r="E32" s="14">
        <f>IF(C32="","",C32-D32)</f>
        <v/>
      </c>
      <c r="F32" s="15" t="n"/>
      <c r="G32" s="13" t="n"/>
      <c r="H32" s="13" t="n"/>
      <c r="I32" s="16">
        <f>IF(OR(C32="",C32=0),"",E32/C32)</f>
        <v/>
      </c>
      <c r="J32" s="16">
        <f>IF(OR(E32="",E32=0,G32=""),"",(F32*G32/60)/E32)</f>
        <v/>
      </c>
      <c r="K32" s="16">
        <f>IF(OR(G32="",G32=0),"",H32/G32)</f>
        <v/>
      </c>
      <c r="L32" s="17">
        <f>IF(OR(I32="",J32="",K32=""),"",I32*J32*K32)</f>
        <v/>
      </c>
      <c r="M32" s="18">
        <f>IF(C32="","",C32/1440)</f>
        <v/>
      </c>
      <c r="N32" s="21" t="n"/>
    </row>
    <row r="33" ht="19" customHeight="1">
      <c r="A33" s="11" t="n"/>
      <c r="B33" s="12" t="n"/>
      <c r="C33" s="13" t="n"/>
      <c r="D33" s="13" t="n"/>
      <c r="E33" s="14">
        <f>IF(C33="","",C33-D33)</f>
        <v/>
      </c>
      <c r="F33" s="15" t="n"/>
      <c r="G33" s="13" t="n"/>
      <c r="H33" s="13" t="n"/>
      <c r="I33" s="16">
        <f>IF(OR(C33="",C33=0),"",E33/C33)</f>
        <v/>
      </c>
      <c r="J33" s="16">
        <f>IF(OR(E33="",E33=0,G33=""),"",(F33*G33/60)/E33)</f>
        <v/>
      </c>
      <c r="K33" s="16">
        <f>IF(OR(G33="",G33=0),"",H33/G33)</f>
        <v/>
      </c>
      <c r="L33" s="17">
        <f>IF(OR(I33="",J33="",K33=""),"",I33*J33*K33)</f>
        <v/>
      </c>
      <c r="M33" s="18">
        <f>IF(C33="","",C33/1440)</f>
        <v/>
      </c>
      <c r="N33" s="19" t="n"/>
    </row>
    <row r="34" ht="19" customHeight="1">
      <c r="A34" s="11" t="n"/>
      <c r="B34" s="20" t="n"/>
      <c r="C34" s="13" t="n"/>
      <c r="D34" s="13" t="n"/>
      <c r="E34" s="14">
        <f>IF(C34="","",C34-D34)</f>
        <v/>
      </c>
      <c r="F34" s="15" t="n"/>
      <c r="G34" s="13" t="n"/>
      <c r="H34" s="13" t="n"/>
      <c r="I34" s="16">
        <f>IF(OR(C34="",C34=0),"",E34/C34)</f>
        <v/>
      </c>
      <c r="J34" s="16">
        <f>IF(OR(E34="",E34=0,G34=""),"",(F34*G34/60)/E34)</f>
        <v/>
      </c>
      <c r="K34" s="16">
        <f>IF(OR(G34="",G34=0),"",H34/G34)</f>
        <v/>
      </c>
      <c r="L34" s="17">
        <f>IF(OR(I34="",J34="",K34=""),"",I34*J34*K34)</f>
        <v/>
      </c>
      <c r="M34" s="18">
        <f>IF(C34="","",C34/1440)</f>
        <v/>
      </c>
      <c r="N34" s="21" t="n"/>
    </row>
    <row r="35" ht="19" customHeight="1">
      <c r="A35" s="11" t="n"/>
      <c r="B35" s="12" t="n"/>
      <c r="C35" s="13" t="n"/>
      <c r="D35" s="13" t="n"/>
      <c r="E35" s="14">
        <f>IF(C35="","",C35-D35)</f>
        <v/>
      </c>
      <c r="F35" s="15" t="n"/>
      <c r="G35" s="13" t="n"/>
      <c r="H35" s="13" t="n"/>
      <c r="I35" s="16">
        <f>IF(OR(C35="",C35=0),"",E35/C35)</f>
        <v/>
      </c>
      <c r="J35" s="16">
        <f>IF(OR(E35="",E35=0,G35=""),"",(F35*G35/60)/E35)</f>
        <v/>
      </c>
      <c r="K35" s="16">
        <f>IF(OR(G35="",G35=0),"",H35/G35)</f>
        <v/>
      </c>
      <c r="L35" s="17">
        <f>IF(OR(I35="",J35="",K35=""),"",I35*J35*K35)</f>
        <v/>
      </c>
      <c r="M35" s="18">
        <f>IF(C35="","",C35/1440)</f>
        <v/>
      </c>
      <c r="N35" s="19" t="n"/>
    </row>
    <row r="36" ht="19" customHeight="1">
      <c r="A36" s="11" t="n"/>
      <c r="B36" s="20" t="n"/>
      <c r="C36" s="13" t="n"/>
      <c r="D36" s="13" t="n"/>
      <c r="E36" s="14">
        <f>IF(C36="","",C36-D36)</f>
        <v/>
      </c>
      <c r="F36" s="15" t="n"/>
      <c r="G36" s="13" t="n"/>
      <c r="H36" s="13" t="n"/>
      <c r="I36" s="16">
        <f>IF(OR(C36="",C36=0),"",E36/C36)</f>
        <v/>
      </c>
      <c r="J36" s="16">
        <f>IF(OR(E36="",E36=0,G36=""),"",(F36*G36/60)/E36)</f>
        <v/>
      </c>
      <c r="K36" s="16">
        <f>IF(OR(G36="",G36=0),"",H36/G36)</f>
        <v/>
      </c>
      <c r="L36" s="17">
        <f>IF(OR(I36="",J36="",K36=""),"",I36*J36*K36)</f>
        <v/>
      </c>
      <c r="M36" s="18">
        <f>IF(C36="","",C36/1440)</f>
        <v/>
      </c>
      <c r="N36" s="21" t="n"/>
    </row>
    <row r="37" ht="19" customHeight="1">
      <c r="A37" s="11" t="n"/>
      <c r="B37" s="12" t="n"/>
      <c r="C37" s="13" t="n"/>
      <c r="D37" s="13" t="n"/>
      <c r="E37" s="14">
        <f>IF(C37="","",C37-D37)</f>
        <v/>
      </c>
      <c r="F37" s="15" t="n"/>
      <c r="G37" s="13" t="n"/>
      <c r="H37" s="13" t="n"/>
      <c r="I37" s="16">
        <f>IF(OR(C37="",C37=0),"",E37/C37)</f>
        <v/>
      </c>
      <c r="J37" s="16">
        <f>IF(OR(E37="",E37=0,G37=""),"",(F37*G37/60)/E37)</f>
        <v/>
      </c>
      <c r="K37" s="16">
        <f>IF(OR(G37="",G37=0),"",H37/G37)</f>
        <v/>
      </c>
      <c r="L37" s="17">
        <f>IF(OR(I37="",J37="",K37=""),"",I37*J37*K37)</f>
        <v/>
      </c>
      <c r="M37" s="18">
        <f>IF(C37="","",C37/1440)</f>
        <v/>
      </c>
      <c r="N37" s="19" t="n"/>
    </row>
    <row r="38" ht="19" customHeight="1">
      <c r="A38" s="11" t="n"/>
      <c r="B38" s="20" t="n"/>
      <c r="C38" s="13" t="n"/>
      <c r="D38" s="13" t="n"/>
      <c r="E38" s="14">
        <f>IF(C38="","",C38-D38)</f>
        <v/>
      </c>
      <c r="F38" s="15" t="n"/>
      <c r="G38" s="13" t="n"/>
      <c r="H38" s="13" t="n"/>
      <c r="I38" s="16">
        <f>IF(OR(C38="",C38=0),"",E38/C38)</f>
        <v/>
      </c>
      <c r="J38" s="16">
        <f>IF(OR(E38="",E38=0,G38=""),"",(F38*G38/60)/E38)</f>
        <v/>
      </c>
      <c r="K38" s="16">
        <f>IF(OR(G38="",G38=0),"",H38/G38)</f>
        <v/>
      </c>
      <c r="L38" s="17">
        <f>IF(OR(I38="",J38="",K38=""),"",I38*J38*K38)</f>
        <v/>
      </c>
      <c r="M38" s="18">
        <f>IF(C38="","",C38/1440)</f>
        <v/>
      </c>
      <c r="N38" s="21" t="n"/>
    </row>
    <row r="39" ht="19" customHeight="1">
      <c r="A39" s="11" t="n"/>
      <c r="B39" s="12" t="n"/>
      <c r="C39" s="13" t="n"/>
      <c r="D39" s="13" t="n"/>
      <c r="E39" s="14">
        <f>IF(C39="","",C39-D39)</f>
        <v/>
      </c>
      <c r="F39" s="15" t="n"/>
      <c r="G39" s="13" t="n"/>
      <c r="H39" s="13" t="n"/>
      <c r="I39" s="16">
        <f>IF(OR(C39="",C39=0),"",E39/C39)</f>
        <v/>
      </c>
      <c r="J39" s="16">
        <f>IF(OR(E39="",E39=0,G39=""),"",(F39*G39/60)/E39)</f>
        <v/>
      </c>
      <c r="K39" s="16">
        <f>IF(OR(G39="",G39=0),"",H39/G39)</f>
        <v/>
      </c>
      <c r="L39" s="17">
        <f>IF(OR(I39="",J39="",K39=""),"",I39*J39*K39)</f>
        <v/>
      </c>
      <c r="M39" s="18">
        <f>IF(C39="","",C39/1440)</f>
        <v/>
      </c>
      <c r="N39" s="19" t="n"/>
    </row>
    <row r="40" ht="19" customHeight="1">
      <c r="A40" s="11" t="n"/>
      <c r="B40" s="20" t="n"/>
      <c r="C40" s="13" t="n"/>
      <c r="D40" s="13" t="n"/>
      <c r="E40" s="14">
        <f>IF(C40="","",C40-D40)</f>
        <v/>
      </c>
      <c r="F40" s="15" t="n"/>
      <c r="G40" s="13" t="n"/>
      <c r="H40" s="13" t="n"/>
      <c r="I40" s="16">
        <f>IF(OR(C40="",C40=0),"",E40/C40)</f>
        <v/>
      </c>
      <c r="J40" s="16">
        <f>IF(OR(E40="",E40=0,G40=""),"",(F40*G40/60)/E40)</f>
        <v/>
      </c>
      <c r="K40" s="16">
        <f>IF(OR(G40="",G40=0),"",H40/G40)</f>
        <v/>
      </c>
      <c r="L40" s="17">
        <f>IF(OR(I40="",J40="",K40=""),"",I40*J40*K40)</f>
        <v/>
      </c>
      <c r="M40" s="18">
        <f>IF(C40="","",C40/1440)</f>
        <v/>
      </c>
      <c r="N40" s="21" t="n"/>
    </row>
    <row r="41" ht="19" customHeight="1">
      <c r="A41" s="11" t="n"/>
      <c r="B41" s="12" t="n"/>
      <c r="C41" s="13" t="n"/>
      <c r="D41" s="13" t="n"/>
      <c r="E41" s="14">
        <f>IF(C41="","",C41-D41)</f>
        <v/>
      </c>
      <c r="F41" s="15" t="n"/>
      <c r="G41" s="13" t="n"/>
      <c r="H41" s="13" t="n"/>
      <c r="I41" s="16">
        <f>IF(OR(C41="",C41=0),"",E41/C41)</f>
        <v/>
      </c>
      <c r="J41" s="16">
        <f>IF(OR(E41="",E41=0,G41=""),"",(F41*G41/60)/E41)</f>
        <v/>
      </c>
      <c r="K41" s="16">
        <f>IF(OR(G41="",G41=0),"",H41/G41)</f>
        <v/>
      </c>
      <c r="L41" s="17">
        <f>IF(OR(I41="",J41="",K41=""),"",I41*J41*K41)</f>
        <v/>
      </c>
      <c r="M41" s="18">
        <f>IF(C41="","",C41/1440)</f>
        <v/>
      </c>
      <c r="N41" s="19" t="n"/>
    </row>
    <row r="42" ht="22" customHeight="1">
      <c r="A42" s="22" t="inlineStr">
        <is>
          <t>PERIOD</t>
        </is>
      </c>
      <c r="B42" s="23" t="n"/>
      <c r="C42" s="24">
        <f>SUM(C11:C41)</f>
        <v/>
      </c>
      <c r="D42" s="24">
        <f>SUM(D11:D41)</f>
        <v/>
      </c>
      <c r="E42" s="24">
        <f>SUM(E11:E41)</f>
        <v/>
      </c>
      <c r="F42" s="23" t="n"/>
      <c r="G42" s="24">
        <f>SUM(G11:G41)</f>
        <v/>
      </c>
      <c r="H42" s="24">
        <f>SUM(H11:H41)</f>
        <v/>
      </c>
      <c r="I42" s="17">
        <f>IF(C42=0,"",E42/C42)</f>
        <v/>
      </c>
      <c r="J42" s="17">
        <f>IF(E42=0,"",(AVERAGE(F11:F41)*G42/60)/E42)</f>
        <v/>
      </c>
      <c r="K42" s="17">
        <f>IF(G42=0,"",H42/G42)</f>
        <v/>
      </c>
      <c r="L42" s="25">
        <f>IF(OR(I42="",J42=""),"",I42*J42*K42)</f>
        <v/>
      </c>
      <c r="M42" s="23" t="n"/>
      <c r="N42" s="23" t="n"/>
    </row>
    <row r="44">
      <c r="A44" s="26" t="inlineStr">
        <is>
          <t>World class is often quoted as 85% OEE. Ignore the benchmark and watch your own trend — a machine that is not the constraint does not need a high OEE, it needs to be available when the constraint calls for it.</t>
        </is>
      </c>
    </row>
  </sheetData>
  <mergeCells count="10">
    <mergeCell ref="A1:N2"/>
    <mergeCell ref="F7:J7"/>
    <mergeCell ref="A3:N3"/>
    <mergeCell ref="A7:E7"/>
    <mergeCell ref="K8:N8"/>
    <mergeCell ref="K7:N7"/>
    <mergeCell ref="A8:E8"/>
    <mergeCell ref="A5:N5"/>
    <mergeCell ref="F8:J8"/>
    <mergeCell ref="A44:N44"/>
  </mergeCells>
  <conditionalFormatting sqref="I11:I41">
    <cfRule type="cellIs" priority="1" operator="greaterThanOrEqual" dxfId="0">
      <formula>0.85</formula>
    </cfRule>
    <cfRule type="cellIs" priority="2" operator="between" dxfId="1">
      <formula>0.6</formula>
      <formula>0.8499</formula>
    </cfRule>
    <cfRule type="cellIs" priority="3" operator="lessThan" dxfId="2">
      <formula>0.6</formula>
    </cfRule>
  </conditionalFormatting>
  <conditionalFormatting sqref="J11:J41">
    <cfRule type="cellIs" priority="4" operator="greaterThanOrEqual" dxfId="0">
      <formula>0.85</formula>
    </cfRule>
    <cfRule type="cellIs" priority="5" operator="between" dxfId="1">
      <formula>0.6</formula>
      <formula>0.8499</formula>
    </cfRule>
    <cfRule type="cellIs" priority="6" operator="lessThan" dxfId="2">
      <formula>0.6</formula>
    </cfRule>
  </conditionalFormatting>
  <conditionalFormatting sqref="K11:K41">
    <cfRule type="cellIs" priority="7" operator="greaterThanOrEqual" dxfId="0">
      <formula>0.85</formula>
    </cfRule>
    <cfRule type="cellIs" priority="8" operator="between" dxfId="1">
      <formula>0.6</formula>
      <formula>0.8499</formula>
    </cfRule>
    <cfRule type="cellIs" priority="9" operator="lessThan" dxfId="2">
      <formula>0.6</formula>
    </cfRule>
  </conditionalFormatting>
  <conditionalFormatting sqref="L11:L41">
    <cfRule type="cellIs" priority="10" operator="greaterThanOrEqual" dxfId="0">
      <formula>0.85</formula>
    </cfRule>
    <cfRule type="cellIs" priority="11" operator="between" dxfId="1">
      <formula>0.6</formula>
      <formula>0.8499</formula>
    </cfRule>
    <cfRule type="cellIs" priority="12" operator="lessThan" dxfId="2">
      <formula>0.6</formula>
    </cfRule>
  </conditionalFormatting>
  <dataValidations count="2">
    <dataValidation sqref="B11:B41" showDropDown="0" showInputMessage="0" showErrorMessage="0" allowBlank="1" promptTitle="Shift" prompt="Choose from the list" type="list">
      <formula1>"Shift 1,Shift 2,Shift 3"</formula1>
    </dataValidation>
    <dataValidation sqref="N11:N41" showDropDown="0" showInputMessage="1" showErrorMessage="0" allowBlank="1" promptTitle="Loss" prompt="Six big losses" type="list">
      <formula1>"Breakdown,Setup / changeover,Minor stops,Reduced speed,Startup rejects,Production rejects,Material starve,No operator,Other"</formula1>
    </dataValidation>
  </dataValidations>
  <pageMargins left="0.4" right="0.4" top="0.45" bottom="0.5" header="0.25" footer="0.25"/>
  <pageSetup orientation="landscape" paperSize="1" fitToHeight="0" fitToWidth="1"/>
  <headerFooter>
    <oddHeader/>
    <oddFooter>&amp;L&amp;7 &amp;K7C7466DFC-LT-15  OEE Tracker&amp;C&amp;7 &amp;K7C7466Page &amp;P of &amp;N&amp;R&amp;7 &amp;KC50E1Fdf-consulting.net  |  david@df-consulting.net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0E1F"/>
    <outlinePr summaryBelow="1" summaryRight="1"/>
    <pageSetUpPr fitToPage="1"/>
  </sheetPr>
  <dimension ref="A1:E1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40" customWidth="1" min="5" max="5"/>
  </cols>
  <sheetData>
    <row r="1" ht="26" customHeight="1">
      <c r="A1" s="1" t="inlineStr">
        <is>
          <t xml:space="preserve">        DF CONSULTING          Six Big Losses — Pareto</t>
        </is>
      </c>
      <c r="B1" s="2" t="n"/>
      <c r="C1" s="2" t="n"/>
      <c r="D1" s="2" t="n"/>
      <c r="E1" s="2" t="n"/>
    </row>
    <row r="2" ht="14" customHeight="1">
      <c r="A2" s="2" t="n"/>
      <c r="B2" s="2" t="n"/>
      <c r="C2" s="2" t="n"/>
      <c r="D2" s="2" t="n"/>
      <c r="E2" s="2" t="n"/>
    </row>
    <row r="3" ht="13" customHeight="1">
      <c r="A3" s="3" t="inlineStr">
        <is>
          <t>Total the minutes lost by cause, then work the top two. Nothing else.</t>
        </is>
      </c>
      <c r="B3" s="4" t="n"/>
      <c r="C3" s="4" t="n"/>
      <c r="D3" s="4" t="n"/>
      <c r="E3" s="4" t="n"/>
    </row>
    <row r="4" ht="5" customHeight="1"/>
    <row r="5" ht="30" customHeight="1">
      <c r="A5" s="5" t="inlineStr">
        <is>
          <t>Rank by minutes lost, not by how often it happens. Frequent small stops usually beat one long breakdown, and they are almost always cheaper to fix.</t>
        </is>
      </c>
    </row>
    <row r="7" ht="24" customHeight="1">
      <c r="A7" s="10" t="inlineStr">
        <is>
          <t>Loss category</t>
        </is>
      </c>
      <c r="B7" s="10" t="inlineStr">
        <is>
          <t>Minutes lost</t>
        </is>
      </c>
      <c r="C7" s="10" t="inlineStr">
        <is>
          <t>% of total</t>
        </is>
      </c>
      <c r="D7" s="10" t="inlineStr">
        <is>
          <t>Cumulative %</t>
        </is>
      </c>
      <c r="E7" s="10" t="inlineStr">
        <is>
          <t>Countermeasure / owner</t>
        </is>
      </c>
    </row>
    <row r="8" ht="22" customHeight="1">
      <c r="A8" s="27" t="inlineStr">
        <is>
          <t>Breakdown</t>
        </is>
      </c>
      <c r="B8" s="13" t="n"/>
      <c r="C8" s="16">
        <f>IF(SUM($B$8:$B$16)=0,"",B8/SUM($B$8:$B$16))</f>
        <v/>
      </c>
      <c r="D8" s="16">
        <f>IF(SUM($B$8:$B$16)=0,"",SUM($B$8:B8)/SUM($B$8:$B$16))</f>
        <v/>
      </c>
      <c r="E8" s="27" t="n"/>
    </row>
    <row r="9" ht="22" customHeight="1">
      <c r="A9" s="28" t="inlineStr">
        <is>
          <t>Setup / changeover</t>
        </is>
      </c>
      <c r="B9" s="13" t="n"/>
      <c r="C9" s="16">
        <f>IF(SUM($B$8:$B$16)=0,"",B9/SUM($B$8:$B$16))</f>
        <v/>
      </c>
      <c r="D9" s="16">
        <f>IF(SUM($B$8:$B$16)=0,"",SUM($B$8:B9)/SUM($B$8:$B$16))</f>
        <v/>
      </c>
      <c r="E9" s="28" t="n"/>
    </row>
    <row r="10" ht="22" customHeight="1">
      <c r="A10" s="27" t="inlineStr">
        <is>
          <t>Minor stops</t>
        </is>
      </c>
      <c r="B10" s="13" t="n"/>
      <c r="C10" s="16">
        <f>IF(SUM($B$8:$B$16)=0,"",B10/SUM($B$8:$B$16))</f>
        <v/>
      </c>
      <c r="D10" s="16">
        <f>IF(SUM($B$8:$B$16)=0,"",SUM($B$8:B10)/SUM($B$8:$B$16))</f>
        <v/>
      </c>
      <c r="E10" s="27" t="n"/>
    </row>
    <row r="11" ht="22" customHeight="1">
      <c r="A11" s="28" t="inlineStr">
        <is>
          <t>Reduced speed</t>
        </is>
      </c>
      <c r="B11" s="13" t="n"/>
      <c r="C11" s="16">
        <f>IF(SUM($B$8:$B$16)=0,"",B11/SUM($B$8:$B$16))</f>
        <v/>
      </c>
      <c r="D11" s="16">
        <f>IF(SUM($B$8:$B$16)=0,"",SUM($B$8:B11)/SUM($B$8:$B$16))</f>
        <v/>
      </c>
      <c r="E11" s="28" t="n"/>
    </row>
    <row r="12" ht="22" customHeight="1">
      <c r="A12" s="27" t="inlineStr">
        <is>
          <t>Startup rejects</t>
        </is>
      </c>
      <c r="B12" s="13" t="n"/>
      <c r="C12" s="16">
        <f>IF(SUM($B$8:$B$16)=0,"",B12/SUM($B$8:$B$16))</f>
        <v/>
      </c>
      <c r="D12" s="16">
        <f>IF(SUM($B$8:$B$16)=0,"",SUM($B$8:B12)/SUM($B$8:$B$16))</f>
        <v/>
      </c>
      <c r="E12" s="27" t="n"/>
    </row>
    <row r="13" ht="22" customHeight="1">
      <c r="A13" s="28" t="inlineStr">
        <is>
          <t>Production rejects</t>
        </is>
      </c>
      <c r="B13" s="13" t="n"/>
      <c r="C13" s="16">
        <f>IF(SUM($B$8:$B$16)=0,"",B13/SUM($B$8:$B$16))</f>
        <v/>
      </c>
      <c r="D13" s="16">
        <f>IF(SUM($B$8:$B$16)=0,"",SUM($B$8:B13)/SUM($B$8:$B$16))</f>
        <v/>
      </c>
      <c r="E13" s="28" t="n"/>
    </row>
    <row r="14" ht="22" customHeight="1">
      <c r="A14" s="27" t="inlineStr">
        <is>
          <t>Material starve</t>
        </is>
      </c>
      <c r="B14" s="13" t="n"/>
      <c r="C14" s="16">
        <f>IF(SUM($B$8:$B$16)=0,"",B14/SUM($B$8:$B$16))</f>
        <v/>
      </c>
      <c r="D14" s="16">
        <f>IF(SUM($B$8:$B$16)=0,"",SUM($B$8:B14)/SUM($B$8:$B$16))</f>
        <v/>
      </c>
      <c r="E14" s="27" t="n"/>
    </row>
    <row r="15" ht="22" customHeight="1">
      <c r="A15" s="28" t="inlineStr">
        <is>
          <t>No operator</t>
        </is>
      </c>
      <c r="B15" s="13" t="n"/>
      <c r="C15" s="16">
        <f>IF(SUM($B$8:$B$16)=0,"",B15/SUM($B$8:$B$16))</f>
        <v/>
      </c>
      <c r="D15" s="16">
        <f>IF(SUM($B$8:$B$16)=0,"",SUM($B$8:B15)/SUM($B$8:$B$16))</f>
        <v/>
      </c>
      <c r="E15" s="28" t="n"/>
    </row>
    <row r="16" ht="22" customHeight="1">
      <c r="A16" s="27" t="inlineStr">
        <is>
          <t>Other</t>
        </is>
      </c>
      <c r="B16" s="13" t="n"/>
      <c r="C16" s="16">
        <f>IF(SUM($B$8:$B$16)=0,"",B16/SUM($B$8:$B$16))</f>
        <v/>
      </c>
      <c r="D16" s="16">
        <f>IF(SUM($B$8:$B$16)=0,"",SUM($B$8:B16)/SUM($B$8:$B$16))</f>
        <v/>
      </c>
      <c r="E16" s="27" t="n"/>
    </row>
    <row r="17" ht="22" customHeight="1">
      <c r="A17" s="29" t="inlineStr">
        <is>
          <t>TOTAL MINUTES LOST</t>
        </is>
      </c>
      <c r="B17" s="30">
        <f>SUM(B8:B16)</f>
        <v/>
      </c>
      <c r="C17" s="31" t="n"/>
      <c r="D17" s="31" t="n"/>
      <c r="E17" s="31" t="n"/>
    </row>
  </sheetData>
  <mergeCells count="3">
    <mergeCell ref="A5:E5"/>
    <mergeCell ref="A1:E2"/>
    <mergeCell ref="A3:E3"/>
  </mergeCells>
  <pageMargins left="0.4" right="0.4" top="0.45" bottom="0.5" header="0.25" footer="0.25"/>
  <pageSetup orientation="landscape" paperSize="1" fitToHeight="0" fitToWidth="1"/>
  <headerFooter>
    <oddHeader/>
    <oddFooter>&amp;L&amp;7 &amp;K7C7466DFC-LT-15  Loss Pareto&amp;C&amp;7 &amp;K7C7466Page &amp;P of &amp;N&amp;R&amp;7 &amp;KC50E1Fdf-consulting.net  |  david@df-consulting.net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2026-09-20T02:59:10Z</dcterms:created>
  <dcterms:modified xmlns:dcterms="http://purl.org/dc/terms/" xmlns:xsi="http://www.w3.org/2001/XMLSchema-instance" xsi:type="dcterms:W3CDTF">2026-09-20T02:59:10Z</dcterms:modified>
</cp:coreProperties>
</file>